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50" windowWidth="15315" windowHeight="6345"/>
  </bookViews>
  <sheets>
    <sheet name="приложение 5" sheetId="1" r:id="rId1"/>
    <sheet name="приложение 6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8" i="1"/>
  <c r="N8"/>
  <c r="M8"/>
  <c r="O9"/>
  <c r="N9"/>
  <c r="M9"/>
  <c r="Q28"/>
  <c r="P31"/>
  <c r="Q31"/>
  <c r="O12"/>
  <c r="M12"/>
  <c r="N12"/>
  <c r="Q19" l="1"/>
  <c r="P19"/>
  <c r="Q17"/>
  <c r="P17"/>
  <c r="P14"/>
  <c r="Q13"/>
  <c r="F15" i="2"/>
  <c r="E15"/>
  <c r="F14"/>
  <c r="F12"/>
  <c r="E12"/>
  <c r="F11"/>
  <c r="E11"/>
  <c r="F16"/>
  <c r="G35" l="1"/>
  <c r="E16"/>
  <c r="G16" s="1"/>
  <c r="F13"/>
  <c r="F9" s="1"/>
  <c r="F8" s="1"/>
  <c r="E14"/>
  <c r="E9" s="1"/>
  <c r="E8" s="1"/>
  <c r="E13"/>
  <c r="G11"/>
  <c r="F32"/>
  <c r="E32"/>
  <c r="G19"/>
  <c r="Q8" i="1"/>
  <c r="Q9"/>
  <c r="P8"/>
  <c r="P9"/>
  <c r="Q27"/>
  <c r="Q30"/>
  <c r="P27"/>
  <c r="P30"/>
  <c r="O26"/>
  <c r="N26"/>
  <c r="O29"/>
  <c r="N29"/>
  <c r="O16"/>
  <c r="N16"/>
  <c r="M16"/>
  <c r="M26"/>
  <c r="M29"/>
  <c r="Q20"/>
  <c r="Q21"/>
  <c r="Q22"/>
  <c r="Q23"/>
  <c r="P20"/>
  <c r="P21"/>
  <c r="P22"/>
  <c r="P23"/>
  <c r="Q14"/>
  <c r="Q18"/>
  <c r="N11" l="1"/>
  <c r="Q11" s="1"/>
  <c r="N10"/>
  <c r="O11"/>
  <c r="O10"/>
  <c r="M11"/>
  <c r="P11" s="1"/>
  <c r="M10"/>
  <c r="G32" i="2"/>
  <c r="G17"/>
  <c r="G33"/>
  <c r="P29" i="1"/>
  <c r="Q29"/>
  <c r="P26"/>
  <c r="Q26"/>
  <c r="P16"/>
  <c r="Q12"/>
  <c r="Q16"/>
  <c r="Q10" l="1"/>
  <c r="G8" i="2"/>
  <c r="G9"/>
  <c r="P12" i="1"/>
  <c r="P10" l="1"/>
  <c r="G25" i="2"/>
  <c r="G27"/>
  <c r="G24"/>
  <c r="M25" i="1" l="1"/>
  <c r="N25"/>
  <c r="N24" s="1"/>
  <c r="O25"/>
  <c r="O24" s="1"/>
  <c r="O7" s="1"/>
  <c r="Q24" l="1"/>
  <c r="N7"/>
  <c r="Q7" s="1"/>
  <c r="Q25"/>
  <c r="M24"/>
  <c r="P25"/>
  <c r="M7" l="1"/>
  <c r="P7" s="1"/>
  <c r="P24"/>
</calcChain>
</file>

<file path=xl/sharedStrings.xml><?xml version="1.0" encoding="utf-8"?>
<sst xmlns="http://schemas.openxmlformats.org/spreadsheetml/2006/main" count="185" uniqueCount="93">
  <si>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</si>
  <si>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</si>
  <si>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</si>
  <si>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</si>
  <si>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городского округа, тыс. рублей</t>
  </si>
  <si>
    <t>Кассовые расходы,%</t>
  </si>
  <si>
    <t>МП</t>
  </si>
  <si>
    <t>Пп</t>
  </si>
  <si>
    <t>ОМ</t>
  </si>
  <si>
    <t>М</t>
  </si>
  <si>
    <t>И</t>
  </si>
  <si>
    <t>Показатель применения меры</t>
  </si>
  <si>
    <t>ГРБС</t>
  </si>
  <si>
    <t>Рз</t>
  </si>
  <si>
    <t>Пр</t>
  </si>
  <si>
    <t>ЦС</t>
  </si>
  <si>
    <t>ВР</t>
  </si>
  <si>
    <t>к плану на отчетный год</t>
  </si>
  <si>
    <t>05</t>
  </si>
  <si>
    <t>2</t>
  </si>
  <si>
    <t>03</t>
  </si>
  <si>
    <t>Развитие потребительского рынка</t>
  </si>
  <si>
    <t>Всего</t>
  </si>
  <si>
    <t>01</t>
  </si>
  <si>
    <t>02</t>
  </si>
  <si>
    <t xml:space="preserve">Развитие кадрового потенциала  организаций потребительского рынка </t>
  </si>
  <si>
    <t>3</t>
  </si>
  <si>
    <t>1</t>
  </si>
  <si>
    <t>Управление муниципальным имуществом и земельными ресурсами</t>
  </si>
  <si>
    <t>Организация и проведение работ технической инвентаризации и по государственной регистрации права муниципальной собственности на муниципальное недвижимое имущество</t>
  </si>
  <si>
    <t>Организация и проведение работ по оценке рыночного размера арендной платы и рыночной стоимости муниципального имущества</t>
  </si>
  <si>
    <t>04</t>
  </si>
  <si>
    <t>Управление и распоряжение  земельными участками, находящимися в муниципальной сосбственности  муниципального образования  "Город Глазов" и в государственной  собственности</t>
  </si>
  <si>
    <t xml:space="preserve">Организация и проведение работ по образованию земельных участков, уточнению их характеристик, государственной регистрации права муниципальной собственности на земельные участки </t>
  </si>
  <si>
    <t xml:space="preserve">"Создание условий для устойчивого экономического развития </t>
  </si>
  <si>
    <t xml:space="preserve">Управление учета и отчетности </t>
  </si>
  <si>
    <t xml:space="preserve">Всего </t>
  </si>
  <si>
    <t xml:space="preserve">Управление имущественных отношений </t>
  </si>
  <si>
    <t>Управление учета и отчетности</t>
  </si>
  <si>
    <t xml:space="preserve">Управление имущественных отношений  </t>
  </si>
  <si>
    <t>Управление имущественных отношений</t>
  </si>
  <si>
    <t>Наименование муниципальной программы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</si>
  <si>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</si>
  <si>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</si>
  <si>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</si>
  <si>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</si>
  <si>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</si>
  <si>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</si>
  <si>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>бюджет города Глазова</t>
  </si>
  <si>
    <t>в том числе:</t>
  </si>
  <si>
    <t xml:space="preserve">собственные средства бюджета </t>
  </si>
  <si>
    <t>субсидии из бюджета Удмуртской Республики</t>
  </si>
  <si>
    <t>субвенции из бюджета Удмуртской Республики</t>
  </si>
  <si>
    <t>иные источники</t>
  </si>
  <si>
    <t>собственные средства бюджета города</t>
  </si>
  <si>
    <t>бюджет города</t>
  </si>
  <si>
    <t>"Создание условий для устойчивого экономического развития"</t>
  </si>
  <si>
    <t>Создание условий для развития малого и среднего предпринимательства</t>
  </si>
  <si>
    <t>"Создание условий для устойчивого экономического развития " на 2015-2020 годы</t>
  </si>
  <si>
    <t xml:space="preserve">Отчет о расходах на реализацию </t>
  </si>
  <si>
    <t>Государственная поддержка малого и среднего предпринимательства</t>
  </si>
  <si>
    <t xml:space="preserve">Управление экономики, развития города, промышленности, потребительского рынка и предпринимательства,                      Управление учета и отчетности </t>
  </si>
  <si>
    <t>Субсидии муниципальному бюджетному учреждению «Глазовский  бизнес-инкубатор»</t>
  </si>
  <si>
    <t>Уплата земельного налога</t>
  </si>
  <si>
    <t>0510260640</t>
  </si>
  <si>
    <t>0510161810</t>
  </si>
  <si>
    <t>0510266770</t>
  </si>
  <si>
    <t>0510260620</t>
  </si>
  <si>
    <t>Организация городских конкурсов, смотров, фестивалей профессионального мастерства среди работников сферы потребительского рынка</t>
  </si>
  <si>
    <t>0520360110</t>
  </si>
  <si>
    <t xml:space="preserve">Управление и распоряжение имуществом, находящимся в муниципальной собственности муниципального образования "Город Глазов" </t>
  </si>
  <si>
    <t>0530160090</t>
  </si>
  <si>
    <t>0530260090</t>
  </si>
  <si>
    <t>244</t>
  </si>
  <si>
    <t>субсидии из федерального бюджета</t>
  </si>
  <si>
    <t>-</t>
  </si>
  <si>
    <t>к плану на отчетный период</t>
  </si>
  <si>
    <t>кассовое исполнение на конец отчетного периода</t>
  </si>
  <si>
    <t xml:space="preserve">план на отчетный период </t>
  </si>
  <si>
    <t>иные межбюджетные трансферы из бюджета Удмуртской Республики, имеющие целевое назначение</t>
  </si>
  <si>
    <t>Отчет об использовании бюджетных ассигнований бюджета городского округа на реализацию муниципальной подпрограммы по состоянию на  31.12.2018 года</t>
  </si>
  <si>
    <t>План на отчетный год -2018 год</t>
  </si>
  <si>
    <t xml:space="preserve">Проведение массовых мероприятий, направленных на содействие развитию предпринимательства  </t>
  </si>
  <si>
    <t>0510163300</t>
  </si>
  <si>
    <t>612</t>
  </si>
  <si>
    <t>15</t>
  </si>
  <si>
    <t>Содействие созданию и развитию  организаций инфраструктуры поддержки малого и среднего предпринимательства и обеспечению их деятельности</t>
  </si>
  <si>
    <t>управление экономики, развития города;
управление учета и отчетности</t>
  </si>
  <si>
    <t>Оказание имущественной поддержки субъектам малого и среднего предпринимательства в виде передачи в пользование государственного (муниципального) имущества на льготных условиях</t>
  </si>
  <si>
    <t>0530104230</t>
  </si>
  <si>
    <t xml:space="preserve">муниципальной программы за счет всех источников финансирования    по состоянию на 31.12.2018 года </t>
  </si>
  <si>
    <t>управление имущественных отношений</t>
  </si>
  <si>
    <t>управление финансов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</si>
</sst>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"/>
  </numFmts>
  <fonts count="1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595959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83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1" fillId="0" borderId="0" xfId="2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49" fontId="11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2" fillId="0" borderId="0" xfId="0" applyFont="1"/>
    <xf numFmtId="49" fontId="2" fillId="0" borderId="1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2" fillId="0" borderId="0" xfId="0" applyFont="1" applyFill="1"/>
    <xf numFmtId="0" fontId="1" fillId="3" borderId="1" xfId="0" applyFont="1" applyFill="1" applyBorder="1" applyAlignment="1">
      <alignment horizontal="justify" vertical="center" wrapText="1"/>
    </xf>
    <xf numFmtId="49" fontId="6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3" fillId="0" borderId="1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2" fontId="6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2" fontId="6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4" fillId="0" borderId="0" xfId="0" applyFont="1"/>
    <xf numFmtId="0" fontId="16" fillId="0" borderId="0" xfId="0" applyFont="1" applyFill="1" applyBorder="1" applyAlignment="1">
      <alignment vertical="center" wrapText="1"/>
    </xf>
    <xf numFmtId="0" fontId="15" fillId="0" borderId="0" xfId="0" applyFont="1" applyFill="1"/>
    <xf numFmtId="0" fontId="16" fillId="0" borderId="8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165" fontId="1" fillId="3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66" fontId="14" fillId="0" borderId="0" xfId="0" applyNumberFormat="1" applyFont="1"/>
    <xf numFmtId="165" fontId="1" fillId="0" borderId="1" xfId="1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Border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2" fontId="1" fillId="3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17" fillId="0" borderId="9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/>
    </xf>
    <xf numFmtId="0" fontId="6" fillId="0" borderId="5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3" borderId="5" xfId="0" applyFont="1" applyFill="1" applyBorder="1" applyAlignment="1">
      <alignment horizontal="justify" vertical="center" wrapText="1"/>
    </xf>
    <xf numFmtId="0" fontId="1" fillId="3" borderId="6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3" fillId="0" borderId="9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7"/>
  <sheetViews>
    <sheetView tabSelected="1" view="pageBreakPreview" zoomScaleSheetLayoutView="100" workbookViewId="0">
      <pane xSplit="6" ySplit="6" topLeftCell="G19" activePane="bottomRight" state="frozen"/>
      <selection pane="topRight" activeCell="G1" sqref="G1"/>
      <selection pane="bottomLeft" activeCell="A9" sqref="A9"/>
      <selection pane="bottomRight" activeCell="G28" sqref="G28"/>
    </sheetView>
  </sheetViews>
  <sheetFormatPr defaultRowHeight="15"/>
  <cols>
    <col min="1" max="1" width="3.28515625" style="10" customWidth="1"/>
    <col min="2" max="3" width="4" style="10" customWidth="1"/>
    <col min="4" max="4" width="3.140625" style="10" customWidth="1"/>
    <col min="5" max="5" width="3.42578125" style="10" customWidth="1"/>
    <col min="6" max="6" width="38.140625" style="10" customWidth="1"/>
    <col min="7" max="7" width="25" style="10" customWidth="1"/>
    <col min="8" max="10" width="9.140625" style="10"/>
    <col min="11" max="11" width="11.42578125" style="10" customWidth="1"/>
    <col min="12" max="15" width="9.140625" style="10"/>
    <col min="16" max="17" width="10" style="10" bestFit="1" customWidth="1"/>
    <col min="18" max="16384" width="9.140625" style="10"/>
  </cols>
  <sheetData>
    <row r="1" spans="1:17" s="61" customFormat="1" ht="15" customHeight="1">
      <c r="A1" s="60"/>
      <c r="B1" s="60"/>
      <c r="C1" s="60"/>
      <c r="D1" s="162" t="s">
        <v>80</v>
      </c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</row>
    <row r="2" spans="1:17" s="61" customFormat="1" ht="15" customHeight="1">
      <c r="A2" s="60"/>
      <c r="B2" s="60"/>
      <c r="C2" s="60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</row>
    <row r="3" spans="1:17" s="61" customFormat="1" ht="15" customHeight="1">
      <c r="A3" s="60"/>
      <c r="B3" s="60"/>
      <c r="C3" s="60"/>
      <c r="D3" s="62"/>
      <c r="E3" s="62"/>
      <c r="F3" s="163" t="s">
        <v>41</v>
      </c>
      <c r="G3" s="163"/>
      <c r="H3" s="164" t="s">
        <v>58</v>
      </c>
      <c r="I3" s="164"/>
      <c r="J3" s="164"/>
      <c r="K3" s="164"/>
      <c r="L3" s="164"/>
      <c r="M3" s="164"/>
      <c r="N3" s="164"/>
      <c r="O3" s="164"/>
    </row>
    <row r="4" spans="1:17" s="61" customFormat="1" ht="15.75" customHeight="1">
      <c r="A4" s="63"/>
      <c r="B4" s="63"/>
      <c r="C4" s="63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7" s="15" customFormat="1" ht="12.75">
      <c r="A5" s="166" t="s">
        <v>0</v>
      </c>
      <c r="B5" s="167"/>
      <c r="C5" s="167"/>
      <c r="D5" s="167"/>
      <c r="E5" s="171"/>
      <c r="F5" s="169" t="s">
        <v>1</v>
      </c>
      <c r="G5" s="169" t="s">
        <v>2</v>
      </c>
      <c r="H5" s="169" t="s">
        <v>3</v>
      </c>
      <c r="I5" s="169"/>
      <c r="J5" s="169"/>
      <c r="K5" s="169"/>
      <c r="L5" s="169"/>
      <c r="M5" s="166" t="s">
        <v>4</v>
      </c>
      <c r="N5" s="167"/>
      <c r="O5" s="168"/>
      <c r="P5" s="165" t="s">
        <v>5</v>
      </c>
      <c r="Q5" s="165"/>
    </row>
    <row r="6" spans="1:17" s="15" customFormat="1" ht="76.5">
      <c r="A6" s="97" t="s">
        <v>6</v>
      </c>
      <c r="B6" s="97" t="s">
        <v>7</v>
      </c>
      <c r="C6" s="97" t="s">
        <v>8</v>
      </c>
      <c r="D6" s="97" t="s">
        <v>9</v>
      </c>
      <c r="E6" s="97" t="s">
        <v>10</v>
      </c>
      <c r="F6" s="172" t="s">
        <v>11</v>
      </c>
      <c r="G6" s="170"/>
      <c r="H6" s="97" t="s">
        <v>12</v>
      </c>
      <c r="I6" s="97" t="s">
        <v>13</v>
      </c>
      <c r="J6" s="97" t="s">
        <v>14</v>
      </c>
      <c r="K6" s="97" t="s">
        <v>15</v>
      </c>
      <c r="L6" s="97" t="s">
        <v>16</v>
      </c>
      <c r="M6" s="97" t="s">
        <v>81</v>
      </c>
      <c r="N6" s="97" t="s">
        <v>78</v>
      </c>
      <c r="O6" s="97" t="s">
        <v>77</v>
      </c>
      <c r="P6" s="97" t="s">
        <v>17</v>
      </c>
      <c r="Q6" s="97" t="s">
        <v>76</v>
      </c>
    </row>
    <row r="7" spans="1:17" s="15" customFormat="1" ht="25.5" customHeight="1">
      <c r="A7" s="126">
        <v>5</v>
      </c>
      <c r="B7" s="126"/>
      <c r="C7" s="126"/>
      <c r="D7" s="126"/>
      <c r="E7" s="126"/>
      <c r="F7" s="155" t="s">
        <v>34</v>
      </c>
      <c r="G7" s="65" t="s">
        <v>36</v>
      </c>
      <c r="H7" s="96"/>
      <c r="I7" s="96"/>
      <c r="J7" s="96"/>
      <c r="K7" s="96"/>
      <c r="L7" s="96"/>
      <c r="M7" s="66">
        <f>M10+M20+M24</f>
        <v>3894</v>
      </c>
      <c r="N7" s="66">
        <f>N10+N20+N24</f>
        <v>12795.5</v>
      </c>
      <c r="O7" s="66">
        <f>O10+O20+O24</f>
        <v>4761.83</v>
      </c>
      <c r="P7" s="67">
        <f>O7/M7*100</f>
        <v>122.28633795582948</v>
      </c>
      <c r="Q7" s="67">
        <f>O7/N7*100</f>
        <v>37.214880231331328</v>
      </c>
    </row>
    <row r="8" spans="1:17" s="15" customFormat="1" ht="25.5">
      <c r="A8" s="161"/>
      <c r="B8" s="161"/>
      <c r="C8" s="161"/>
      <c r="D8" s="161"/>
      <c r="E8" s="161"/>
      <c r="F8" s="156"/>
      <c r="G8" s="93" t="s">
        <v>35</v>
      </c>
      <c r="H8" s="96"/>
      <c r="I8" s="96"/>
      <c r="J8" s="96"/>
      <c r="K8" s="96"/>
      <c r="L8" s="96"/>
      <c r="M8" s="66">
        <f>M11</f>
        <v>3512</v>
      </c>
      <c r="N8" s="66">
        <f>N11</f>
        <v>4481</v>
      </c>
      <c r="O8" s="66">
        <f>O11</f>
        <v>4139</v>
      </c>
      <c r="P8" s="67">
        <f t="shared" ref="P8:P9" si="0">O8/M8*100</f>
        <v>117.85307517084283</v>
      </c>
      <c r="Q8" s="67">
        <f t="shared" ref="Q8:Q9" si="1">O8/N8*100</f>
        <v>92.367775050212003</v>
      </c>
    </row>
    <row r="9" spans="1:17" s="15" customFormat="1" ht="25.5">
      <c r="A9" s="127"/>
      <c r="B9" s="127"/>
      <c r="C9" s="127"/>
      <c r="D9" s="127"/>
      <c r="E9" s="127"/>
      <c r="F9" s="157"/>
      <c r="G9" s="93" t="s">
        <v>37</v>
      </c>
      <c r="H9" s="96"/>
      <c r="I9" s="96"/>
      <c r="J9" s="96"/>
      <c r="K9" s="96"/>
      <c r="L9" s="96"/>
      <c r="M9" s="66">
        <f>M25</f>
        <v>380</v>
      </c>
      <c r="N9" s="66">
        <f>N25</f>
        <v>3012.5</v>
      </c>
      <c r="O9" s="66">
        <f>O25</f>
        <v>321.83000000000004</v>
      </c>
      <c r="P9" s="67">
        <f t="shared" si="0"/>
        <v>84.692105263157899</v>
      </c>
      <c r="Q9" s="67">
        <f t="shared" si="1"/>
        <v>10.683153526970955</v>
      </c>
    </row>
    <row r="10" spans="1:17" s="15" customFormat="1" ht="12.75">
      <c r="A10" s="141" t="s">
        <v>18</v>
      </c>
      <c r="B10" s="142">
        <v>1</v>
      </c>
      <c r="C10" s="158"/>
      <c r="D10" s="159"/>
      <c r="E10" s="158"/>
      <c r="F10" s="160" t="s">
        <v>57</v>
      </c>
      <c r="G10" s="18" t="s">
        <v>22</v>
      </c>
      <c r="H10" s="32"/>
      <c r="I10" s="32"/>
      <c r="J10" s="32"/>
      <c r="K10" s="32"/>
      <c r="L10" s="32"/>
      <c r="M10" s="28">
        <f>M12+M16</f>
        <v>3513</v>
      </c>
      <c r="N10" s="28">
        <f>N12+N16</f>
        <v>9782</v>
      </c>
      <c r="O10" s="28">
        <f>O12+O16</f>
        <v>4439</v>
      </c>
      <c r="P10" s="28">
        <f>O10/M10*100</f>
        <v>126.35923711927128</v>
      </c>
      <c r="Q10" s="28">
        <f>O10/N10*100</f>
        <v>45.379268043344915</v>
      </c>
    </row>
    <row r="11" spans="1:17" s="15" customFormat="1" ht="25.5">
      <c r="A11" s="141"/>
      <c r="B11" s="142"/>
      <c r="C11" s="158"/>
      <c r="D11" s="159"/>
      <c r="E11" s="158"/>
      <c r="F11" s="160"/>
      <c r="G11" s="18" t="s">
        <v>35</v>
      </c>
      <c r="H11" s="32"/>
      <c r="I11" s="32"/>
      <c r="J11" s="32"/>
      <c r="K11" s="32"/>
      <c r="L11" s="32"/>
      <c r="M11" s="28">
        <f>M16</f>
        <v>3512</v>
      </c>
      <c r="N11" s="28">
        <f>N16</f>
        <v>4481</v>
      </c>
      <c r="O11" s="28">
        <f>O16</f>
        <v>4139</v>
      </c>
      <c r="P11" s="28">
        <f>O11/M11*100</f>
        <v>117.85307517084283</v>
      </c>
      <c r="Q11" s="28">
        <f>O11/N11*100</f>
        <v>92.367775050212003</v>
      </c>
    </row>
    <row r="12" spans="1:17" s="15" customFormat="1" ht="89.25">
      <c r="A12" s="16" t="s">
        <v>18</v>
      </c>
      <c r="B12" s="16">
        <v>1</v>
      </c>
      <c r="C12" s="16" t="s">
        <v>23</v>
      </c>
      <c r="D12" s="33"/>
      <c r="E12" s="33"/>
      <c r="F12" s="34" t="s">
        <v>60</v>
      </c>
      <c r="G12" s="35" t="s">
        <v>61</v>
      </c>
      <c r="H12" s="36"/>
      <c r="I12" s="92"/>
      <c r="J12" s="36"/>
      <c r="K12" s="92"/>
      <c r="L12" s="36"/>
      <c r="M12" s="28">
        <f>SUM(M13:M15)</f>
        <v>1</v>
      </c>
      <c r="N12" s="28">
        <f>SUM(N13:N15)</f>
        <v>5301</v>
      </c>
      <c r="O12" s="28">
        <f>SUM(O13:O15)</f>
        <v>300</v>
      </c>
      <c r="P12" s="28">
        <f>O12/M12*100</f>
        <v>30000</v>
      </c>
      <c r="Q12" s="28">
        <f>O12/N12*100</f>
        <v>5.6593095642331637</v>
      </c>
    </row>
    <row r="13" spans="1:17" s="15" customFormat="1" ht="28.5" customHeight="1">
      <c r="A13" s="137" t="s">
        <v>18</v>
      </c>
      <c r="B13" s="137">
        <v>1</v>
      </c>
      <c r="C13" s="137" t="s">
        <v>23</v>
      </c>
      <c r="D13" s="137" t="s">
        <v>27</v>
      </c>
      <c r="E13" s="139"/>
      <c r="F13" s="151" t="s">
        <v>82</v>
      </c>
      <c r="G13" s="131" t="s">
        <v>61</v>
      </c>
      <c r="H13" s="133">
        <v>960</v>
      </c>
      <c r="I13" s="135" t="s">
        <v>31</v>
      </c>
      <c r="J13" s="133">
        <v>12</v>
      </c>
      <c r="K13" s="12" t="s">
        <v>83</v>
      </c>
      <c r="L13" s="12" t="s">
        <v>84</v>
      </c>
      <c r="M13" s="26">
        <v>0</v>
      </c>
      <c r="N13" s="27">
        <v>300</v>
      </c>
      <c r="O13" s="27">
        <v>300</v>
      </c>
      <c r="P13" s="27" t="s">
        <v>75</v>
      </c>
      <c r="Q13" s="27">
        <f>O13/N13*100</f>
        <v>100</v>
      </c>
    </row>
    <row r="14" spans="1:17" s="15" customFormat="1" ht="62.25" customHeight="1">
      <c r="A14" s="138"/>
      <c r="B14" s="138"/>
      <c r="C14" s="138"/>
      <c r="D14" s="138"/>
      <c r="E14" s="140"/>
      <c r="F14" s="152"/>
      <c r="G14" s="132"/>
      <c r="H14" s="134"/>
      <c r="I14" s="136"/>
      <c r="J14" s="134"/>
      <c r="K14" s="100" t="s">
        <v>65</v>
      </c>
      <c r="L14" s="100" t="s">
        <v>73</v>
      </c>
      <c r="M14" s="101">
        <v>1</v>
      </c>
      <c r="N14" s="102">
        <v>1</v>
      </c>
      <c r="O14" s="102">
        <v>0</v>
      </c>
      <c r="P14" s="102">
        <f>O14/M14*100</f>
        <v>0</v>
      </c>
      <c r="Q14" s="102">
        <f t="shared" ref="Q14" si="2">O14/N14*100</f>
        <v>0</v>
      </c>
    </row>
    <row r="15" spans="1:17" s="15" customFormat="1" ht="56.25" customHeight="1">
      <c r="A15" s="103" t="s">
        <v>18</v>
      </c>
      <c r="B15" s="103" t="s">
        <v>27</v>
      </c>
      <c r="C15" s="103" t="s">
        <v>23</v>
      </c>
      <c r="D15" s="103" t="s">
        <v>85</v>
      </c>
      <c r="E15" s="104"/>
      <c r="F15" s="25" t="s">
        <v>86</v>
      </c>
      <c r="G15" s="105" t="s">
        <v>87</v>
      </c>
      <c r="H15" s="4">
        <v>960</v>
      </c>
      <c r="I15" s="5" t="s">
        <v>31</v>
      </c>
      <c r="J15" s="106">
        <v>12</v>
      </c>
      <c r="K15" s="181" t="s">
        <v>83</v>
      </c>
      <c r="L15" s="107">
        <v>634</v>
      </c>
      <c r="M15" s="108">
        <v>0</v>
      </c>
      <c r="N15" s="108">
        <v>5000</v>
      </c>
      <c r="O15" s="108">
        <v>0</v>
      </c>
      <c r="P15" s="108" t="s">
        <v>75</v>
      </c>
      <c r="Q15" s="109">
        <v>0</v>
      </c>
    </row>
    <row r="16" spans="1:17" s="15" customFormat="1" ht="36" customHeight="1">
      <c r="A16" s="94" t="s">
        <v>18</v>
      </c>
      <c r="B16" s="16">
        <v>1</v>
      </c>
      <c r="C16" s="16" t="s">
        <v>24</v>
      </c>
      <c r="D16" s="94"/>
      <c r="E16" s="17"/>
      <c r="F16" s="95" t="s">
        <v>62</v>
      </c>
      <c r="G16" s="18" t="s">
        <v>38</v>
      </c>
      <c r="H16" s="4"/>
      <c r="I16" s="5"/>
      <c r="J16" s="4"/>
      <c r="K16" s="90"/>
      <c r="L16" s="89"/>
      <c r="M16" s="110">
        <f>SUM(M17:M19)</f>
        <v>3512</v>
      </c>
      <c r="N16" s="111">
        <f>SUM(N17:N19)</f>
        <v>4481</v>
      </c>
      <c r="O16" s="111">
        <f>SUM(O17:O19)</f>
        <v>4139</v>
      </c>
      <c r="P16" s="111">
        <f>O16/M16*100</f>
        <v>117.85307517084283</v>
      </c>
      <c r="Q16" s="111">
        <f>O16/N16*100</f>
        <v>92.367775050212003</v>
      </c>
    </row>
    <row r="17" spans="1:17" s="15" customFormat="1" ht="32.25" customHeight="1">
      <c r="A17" s="12" t="s">
        <v>18</v>
      </c>
      <c r="B17" s="14">
        <v>1</v>
      </c>
      <c r="C17" s="12" t="s">
        <v>24</v>
      </c>
      <c r="D17" s="14">
        <v>6</v>
      </c>
      <c r="E17" s="91"/>
      <c r="F17" s="20" t="s">
        <v>63</v>
      </c>
      <c r="G17" s="13" t="s">
        <v>35</v>
      </c>
      <c r="H17" s="4">
        <v>960</v>
      </c>
      <c r="I17" s="5" t="s">
        <v>23</v>
      </c>
      <c r="J17" s="4">
        <v>13</v>
      </c>
      <c r="K17" s="5" t="s">
        <v>64</v>
      </c>
      <c r="L17" s="4">
        <v>612</v>
      </c>
      <c r="M17" s="27">
        <v>685</v>
      </c>
      <c r="N17" s="27">
        <v>685</v>
      </c>
      <c r="O17" s="27">
        <v>343</v>
      </c>
      <c r="P17" s="27">
        <f t="shared" ref="P17" si="3">O17/M17*100</f>
        <v>50.072992700729927</v>
      </c>
      <c r="Q17" s="27">
        <f t="shared" ref="Q17" si="4">O17/N17*100</f>
        <v>50.072992700729927</v>
      </c>
    </row>
    <row r="18" spans="1:17" s="19" customFormat="1" ht="42.75" customHeight="1">
      <c r="A18" s="128" t="s">
        <v>18</v>
      </c>
      <c r="B18" s="126">
        <v>1</v>
      </c>
      <c r="C18" s="128" t="s">
        <v>24</v>
      </c>
      <c r="D18" s="126">
        <v>7</v>
      </c>
      <c r="E18" s="130"/>
      <c r="F18" s="153" t="s">
        <v>88</v>
      </c>
      <c r="G18" s="124" t="s">
        <v>35</v>
      </c>
      <c r="H18" s="126">
        <v>960</v>
      </c>
      <c r="I18" s="128" t="s">
        <v>23</v>
      </c>
      <c r="J18" s="126">
        <v>13</v>
      </c>
      <c r="K18" s="9" t="s">
        <v>67</v>
      </c>
      <c r="L18" s="8">
        <v>612</v>
      </c>
      <c r="M18" s="29">
        <v>0</v>
      </c>
      <c r="N18" s="29">
        <v>507.4</v>
      </c>
      <c r="O18" s="29">
        <v>507.4</v>
      </c>
      <c r="P18" s="29" t="s">
        <v>75</v>
      </c>
      <c r="Q18" s="29">
        <f t="shared" ref="Q18:Q23" si="5">O18/N18*100</f>
        <v>100</v>
      </c>
    </row>
    <row r="19" spans="1:17" s="15" customFormat="1" ht="33" customHeight="1">
      <c r="A19" s="129"/>
      <c r="B19" s="127"/>
      <c r="C19" s="129"/>
      <c r="D19" s="127"/>
      <c r="E19" s="130"/>
      <c r="F19" s="154"/>
      <c r="G19" s="125"/>
      <c r="H19" s="127"/>
      <c r="I19" s="129"/>
      <c r="J19" s="127"/>
      <c r="K19" s="5" t="s">
        <v>66</v>
      </c>
      <c r="L19" s="4">
        <v>611</v>
      </c>
      <c r="M19" s="27">
        <v>2827</v>
      </c>
      <c r="N19" s="27">
        <v>3288.6</v>
      </c>
      <c r="O19" s="27">
        <v>3288.6</v>
      </c>
      <c r="P19" s="27">
        <f>N19/M19*100</f>
        <v>116.32826317651219</v>
      </c>
      <c r="Q19" s="27">
        <f>O19/N19*100</f>
        <v>100</v>
      </c>
    </row>
    <row r="20" spans="1:17" s="15" customFormat="1" ht="17.25" customHeight="1">
      <c r="A20" s="145" t="s">
        <v>18</v>
      </c>
      <c r="B20" s="145" t="s">
        <v>19</v>
      </c>
      <c r="C20" s="145"/>
      <c r="D20" s="145"/>
      <c r="E20" s="145"/>
      <c r="F20" s="149" t="s">
        <v>21</v>
      </c>
      <c r="G20" s="99" t="s">
        <v>22</v>
      </c>
      <c r="H20" s="7"/>
      <c r="I20" s="98"/>
      <c r="J20" s="7"/>
      <c r="K20" s="7"/>
      <c r="L20" s="7"/>
      <c r="M20" s="30">
        <v>1</v>
      </c>
      <c r="N20" s="30">
        <v>1</v>
      </c>
      <c r="O20" s="30">
        <v>1</v>
      </c>
      <c r="P20" s="27">
        <f t="shared" ref="P20:P23" si="6">O20/M20*100</f>
        <v>100</v>
      </c>
      <c r="Q20" s="27">
        <f t="shared" si="5"/>
        <v>100</v>
      </c>
    </row>
    <row r="21" spans="1:17" s="15" customFormat="1" ht="22.5" customHeight="1">
      <c r="A21" s="146"/>
      <c r="B21" s="146"/>
      <c r="C21" s="146"/>
      <c r="D21" s="146"/>
      <c r="E21" s="146"/>
      <c r="F21" s="150"/>
      <c r="G21" s="99" t="s">
        <v>38</v>
      </c>
      <c r="H21" s="7"/>
      <c r="I21" s="98"/>
      <c r="J21" s="7"/>
      <c r="K21" s="7"/>
      <c r="L21" s="7"/>
      <c r="M21" s="30">
        <v>1</v>
      </c>
      <c r="N21" s="30">
        <v>1</v>
      </c>
      <c r="O21" s="30">
        <v>1</v>
      </c>
      <c r="P21" s="27">
        <f t="shared" si="6"/>
        <v>100</v>
      </c>
      <c r="Q21" s="27">
        <f t="shared" si="5"/>
        <v>100</v>
      </c>
    </row>
    <row r="22" spans="1:17" s="15" customFormat="1" ht="30" customHeight="1">
      <c r="A22" s="21" t="s">
        <v>18</v>
      </c>
      <c r="B22" s="21" t="s">
        <v>19</v>
      </c>
      <c r="C22" s="21" t="s">
        <v>20</v>
      </c>
      <c r="D22" s="21"/>
      <c r="E22" s="21"/>
      <c r="F22" s="24" t="s">
        <v>25</v>
      </c>
      <c r="G22" s="18" t="s">
        <v>38</v>
      </c>
      <c r="H22" s="7"/>
      <c r="I22" s="98"/>
      <c r="J22" s="7"/>
      <c r="K22" s="7"/>
      <c r="L22" s="7"/>
      <c r="M22" s="30">
        <v>1</v>
      </c>
      <c r="N22" s="30">
        <v>1</v>
      </c>
      <c r="O22" s="30">
        <v>1</v>
      </c>
      <c r="P22" s="27">
        <f t="shared" si="6"/>
        <v>100</v>
      </c>
      <c r="Q22" s="27">
        <f t="shared" si="5"/>
        <v>100</v>
      </c>
    </row>
    <row r="23" spans="1:17" s="15" customFormat="1" ht="51.75" customHeight="1">
      <c r="A23" s="22" t="s">
        <v>18</v>
      </c>
      <c r="B23" s="22" t="s">
        <v>19</v>
      </c>
      <c r="C23" s="22" t="s">
        <v>20</v>
      </c>
      <c r="D23" s="22" t="s">
        <v>26</v>
      </c>
      <c r="E23" s="22"/>
      <c r="F23" s="25" t="s">
        <v>68</v>
      </c>
      <c r="G23" s="23" t="s">
        <v>38</v>
      </c>
      <c r="H23" s="1">
        <v>960</v>
      </c>
      <c r="I23" s="6" t="s">
        <v>23</v>
      </c>
      <c r="J23" s="1">
        <v>13</v>
      </c>
      <c r="K23" s="6" t="s">
        <v>69</v>
      </c>
      <c r="L23" s="1">
        <v>244</v>
      </c>
      <c r="M23" s="31">
        <v>1</v>
      </c>
      <c r="N23" s="31">
        <v>1</v>
      </c>
      <c r="O23" s="31">
        <v>1</v>
      </c>
      <c r="P23" s="27">
        <f t="shared" si="6"/>
        <v>100</v>
      </c>
      <c r="Q23" s="27">
        <f t="shared" si="5"/>
        <v>100</v>
      </c>
    </row>
    <row r="24" spans="1:17" s="19" customFormat="1" ht="15" customHeight="1">
      <c r="A24" s="147" t="s">
        <v>18</v>
      </c>
      <c r="B24" s="147" t="s">
        <v>26</v>
      </c>
      <c r="C24" s="120"/>
      <c r="D24" s="120"/>
      <c r="E24" s="120"/>
      <c r="F24" s="143" t="s">
        <v>28</v>
      </c>
      <c r="G24" s="37" t="s">
        <v>36</v>
      </c>
      <c r="H24" s="38"/>
      <c r="I24" s="39"/>
      <c r="J24" s="38"/>
      <c r="K24" s="39"/>
      <c r="L24" s="1"/>
      <c r="M24" s="30">
        <f>M25</f>
        <v>380</v>
      </c>
      <c r="N24" s="30">
        <f>N25</f>
        <v>3012.5</v>
      </c>
      <c r="O24" s="30">
        <f>O25</f>
        <v>321.83000000000004</v>
      </c>
      <c r="P24" s="40">
        <f>O24/M24*100</f>
        <v>84.692105263157899</v>
      </c>
      <c r="Q24" s="40">
        <f>O24/N24*100</f>
        <v>10.683153526970955</v>
      </c>
    </row>
    <row r="25" spans="1:17" s="19" customFormat="1" ht="23.25" customHeight="1">
      <c r="A25" s="148"/>
      <c r="B25" s="148"/>
      <c r="C25" s="121"/>
      <c r="D25" s="121"/>
      <c r="E25" s="121"/>
      <c r="F25" s="144"/>
      <c r="G25" s="41" t="s">
        <v>37</v>
      </c>
      <c r="H25" s="42"/>
      <c r="I25" s="43"/>
      <c r="J25" s="42"/>
      <c r="K25" s="42"/>
      <c r="L25" s="42"/>
      <c r="M25" s="30">
        <f>M26+M29</f>
        <v>380</v>
      </c>
      <c r="N25" s="30">
        <f>N26+N29</f>
        <v>3012.5</v>
      </c>
      <c r="O25" s="30">
        <f>O26+O29</f>
        <v>321.83000000000004</v>
      </c>
      <c r="P25" s="40">
        <f t="shared" ref="P25:P31" si="7">O25/M25*100</f>
        <v>84.692105263157899</v>
      </c>
      <c r="Q25" s="40">
        <f t="shared" ref="Q25:Q31" si="8">O25/N25*100</f>
        <v>10.683153526970955</v>
      </c>
    </row>
    <row r="26" spans="1:17" s="51" customFormat="1" ht="60">
      <c r="A26" s="43" t="s">
        <v>18</v>
      </c>
      <c r="B26" s="43">
        <v>3</v>
      </c>
      <c r="C26" s="43" t="s">
        <v>23</v>
      </c>
      <c r="D26" s="44"/>
      <c r="E26" s="45"/>
      <c r="F26" s="46" t="s">
        <v>32</v>
      </c>
      <c r="G26" s="47" t="s">
        <v>39</v>
      </c>
      <c r="H26" s="48"/>
      <c r="I26" s="49"/>
      <c r="J26" s="48"/>
      <c r="K26" s="50"/>
      <c r="L26" s="50"/>
      <c r="M26" s="30">
        <f>SUM(M27:M28)</f>
        <v>180</v>
      </c>
      <c r="N26" s="30">
        <f>SUM(N27:N28)</f>
        <v>2619.5</v>
      </c>
      <c r="O26" s="30">
        <f>SUM(O27:O28)</f>
        <v>0</v>
      </c>
      <c r="P26" s="40">
        <f t="shared" si="7"/>
        <v>0</v>
      </c>
      <c r="Q26" s="40">
        <f t="shared" si="8"/>
        <v>0</v>
      </c>
    </row>
    <row r="27" spans="1:17" s="51" customFormat="1" ht="24" customHeight="1">
      <c r="A27" s="118" t="s">
        <v>18</v>
      </c>
      <c r="B27" s="120">
        <v>3</v>
      </c>
      <c r="C27" s="118" t="s">
        <v>23</v>
      </c>
      <c r="D27" s="120">
        <v>1</v>
      </c>
      <c r="E27" s="122"/>
      <c r="F27" s="116" t="s">
        <v>33</v>
      </c>
      <c r="G27" s="182" t="s">
        <v>91</v>
      </c>
      <c r="H27" s="1">
        <v>960</v>
      </c>
      <c r="I27" s="118" t="s">
        <v>23</v>
      </c>
      <c r="J27" s="118">
        <v>13</v>
      </c>
      <c r="K27" s="6" t="s">
        <v>71</v>
      </c>
      <c r="L27" s="1">
        <v>244</v>
      </c>
      <c r="M27" s="56">
        <v>180</v>
      </c>
      <c r="N27" s="31">
        <v>6.5</v>
      </c>
      <c r="O27" s="31">
        <v>0</v>
      </c>
      <c r="P27" s="40">
        <f t="shared" si="7"/>
        <v>0</v>
      </c>
      <c r="Q27" s="40">
        <f t="shared" si="8"/>
        <v>0</v>
      </c>
    </row>
    <row r="28" spans="1:17" s="51" customFormat="1" ht="37.5" customHeight="1">
      <c r="A28" s="119"/>
      <c r="B28" s="121"/>
      <c r="C28" s="119"/>
      <c r="D28" s="121"/>
      <c r="E28" s="123"/>
      <c r="F28" s="117"/>
      <c r="G28" s="182" t="s">
        <v>92</v>
      </c>
      <c r="H28" s="1">
        <v>980</v>
      </c>
      <c r="I28" s="119"/>
      <c r="J28" s="119"/>
      <c r="K28" s="9" t="s">
        <v>89</v>
      </c>
      <c r="L28" s="1">
        <v>244</v>
      </c>
      <c r="M28" s="56">
        <v>0</v>
      </c>
      <c r="N28" s="31">
        <v>2613</v>
      </c>
      <c r="O28" s="31">
        <v>0</v>
      </c>
      <c r="P28" s="40" t="s">
        <v>75</v>
      </c>
      <c r="Q28" s="40">
        <f>O28/N28*100</f>
        <v>0</v>
      </c>
    </row>
    <row r="29" spans="1:17" s="51" customFormat="1" ht="48">
      <c r="A29" s="43" t="s">
        <v>18</v>
      </c>
      <c r="B29" s="44" t="s">
        <v>26</v>
      </c>
      <c r="C29" s="43" t="s">
        <v>24</v>
      </c>
      <c r="D29" s="44"/>
      <c r="E29" s="57"/>
      <c r="F29" s="46" t="s">
        <v>70</v>
      </c>
      <c r="G29" s="58" t="s">
        <v>40</v>
      </c>
      <c r="H29" s="42"/>
      <c r="I29" s="43"/>
      <c r="J29" s="43"/>
      <c r="K29" s="43"/>
      <c r="L29" s="42"/>
      <c r="M29" s="59">
        <f>SUM(M30:M31)</f>
        <v>200</v>
      </c>
      <c r="N29" s="30">
        <f>SUM(N30:N31)</f>
        <v>393</v>
      </c>
      <c r="O29" s="30">
        <f>SUM(O30:O31)</f>
        <v>321.83000000000004</v>
      </c>
      <c r="P29" s="40">
        <f t="shared" si="7"/>
        <v>160.91500000000002</v>
      </c>
      <c r="Q29" s="40">
        <f t="shared" si="8"/>
        <v>81.890585241730278</v>
      </c>
    </row>
    <row r="30" spans="1:17" s="51" customFormat="1" ht="48">
      <c r="A30" s="6" t="s">
        <v>18</v>
      </c>
      <c r="B30" s="52">
        <v>3</v>
      </c>
      <c r="C30" s="6" t="s">
        <v>24</v>
      </c>
      <c r="D30" s="52">
        <v>6</v>
      </c>
      <c r="E30" s="53"/>
      <c r="F30" s="54" t="s">
        <v>29</v>
      </c>
      <c r="G30" s="55"/>
      <c r="H30" s="1">
        <v>960</v>
      </c>
      <c r="I30" s="6" t="s">
        <v>23</v>
      </c>
      <c r="J30" s="6">
        <v>13</v>
      </c>
      <c r="K30" s="6" t="s">
        <v>72</v>
      </c>
      <c r="L30" s="1">
        <v>244</v>
      </c>
      <c r="M30" s="56">
        <v>100</v>
      </c>
      <c r="N30" s="31">
        <v>293</v>
      </c>
      <c r="O30" s="31">
        <v>218.86</v>
      </c>
      <c r="P30" s="40">
        <f t="shared" si="7"/>
        <v>218.86</v>
      </c>
      <c r="Q30" s="40">
        <f t="shared" si="8"/>
        <v>74.696245733788402</v>
      </c>
    </row>
    <row r="31" spans="1:17" s="51" customFormat="1" ht="36">
      <c r="A31" s="6" t="s">
        <v>18</v>
      </c>
      <c r="B31" s="52">
        <v>3</v>
      </c>
      <c r="C31" s="6" t="s">
        <v>24</v>
      </c>
      <c r="D31" s="52">
        <v>7</v>
      </c>
      <c r="E31" s="53"/>
      <c r="F31" s="54" t="s">
        <v>30</v>
      </c>
      <c r="G31" s="55"/>
      <c r="H31" s="1">
        <v>960</v>
      </c>
      <c r="I31" s="6" t="s">
        <v>23</v>
      </c>
      <c r="J31" s="6">
        <v>13</v>
      </c>
      <c r="K31" s="6" t="s">
        <v>72</v>
      </c>
      <c r="L31" s="1">
        <v>244</v>
      </c>
      <c r="M31" s="56">
        <v>100</v>
      </c>
      <c r="N31" s="31">
        <v>100</v>
      </c>
      <c r="O31" s="31">
        <v>102.97</v>
      </c>
      <c r="P31" s="40">
        <f t="shared" si="7"/>
        <v>102.97</v>
      </c>
      <c r="Q31" s="40">
        <f t="shared" si="8"/>
        <v>102.97</v>
      </c>
    </row>
    <row r="32" spans="1:17">
      <c r="A32" s="11"/>
      <c r="B32" s="11"/>
      <c r="C32" s="11"/>
      <c r="D32" s="11"/>
      <c r="E32" s="11"/>
    </row>
    <row r="33" spans="1:5">
      <c r="A33" s="11"/>
      <c r="B33" s="11"/>
      <c r="C33" s="11"/>
      <c r="D33" s="11"/>
      <c r="E33" s="11"/>
    </row>
    <row r="34" spans="1:5">
      <c r="A34" s="11"/>
      <c r="B34" s="11"/>
      <c r="C34" s="11"/>
      <c r="D34" s="11"/>
      <c r="E34" s="11"/>
    </row>
    <row r="35" spans="1:5">
      <c r="A35" s="11"/>
      <c r="B35" s="11"/>
      <c r="C35" s="11"/>
      <c r="D35" s="11"/>
      <c r="E35" s="11"/>
    </row>
    <row r="36" spans="1:5">
      <c r="A36" s="11"/>
      <c r="B36" s="11"/>
      <c r="C36" s="11"/>
      <c r="D36" s="11"/>
      <c r="E36" s="11"/>
    </row>
    <row r="37" spans="1:5">
      <c r="A37" s="11"/>
      <c r="B37" s="11"/>
      <c r="C37" s="11"/>
      <c r="D37" s="11"/>
      <c r="E37" s="11"/>
    </row>
    <row r="38" spans="1:5">
      <c r="A38" s="11"/>
      <c r="B38" s="11"/>
      <c r="C38" s="11"/>
      <c r="D38" s="11"/>
      <c r="E38" s="11"/>
    </row>
    <row r="39" spans="1:5">
      <c r="A39" s="11"/>
      <c r="B39" s="11"/>
      <c r="C39" s="11"/>
      <c r="D39" s="11"/>
      <c r="E39" s="11"/>
    </row>
    <row r="40" spans="1:5">
      <c r="A40" s="11"/>
      <c r="B40" s="11"/>
      <c r="C40" s="11"/>
      <c r="D40" s="11"/>
      <c r="E40" s="11"/>
    </row>
    <row r="41" spans="1:5">
      <c r="A41" s="11"/>
      <c r="B41" s="11"/>
      <c r="C41" s="11"/>
      <c r="D41" s="11"/>
      <c r="E41" s="11"/>
    </row>
    <row r="42" spans="1:5">
      <c r="A42" s="11"/>
      <c r="B42" s="11"/>
      <c r="C42" s="11"/>
      <c r="D42" s="11"/>
      <c r="E42" s="11"/>
    </row>
    <row r="43" spans="1:5">
      <c r="A43" s="11"/>
      <c r="B43" s="11"/>
      <c r="C43" s="11"/>
      <c r="D43" s="11"/>
      <c r="E43" s="11"/>
    </row>
    <row r="44" spans="1:5">
      <c r="A44" s="11"/>
      <c r="B44" s="11"/>
      <c r="C44" s="11"/>
      <c r="D44" s="11"/>
      <c r="E44" s="11"/>
    </row>
    <row r="45" spans="1:5">
      <c r="A45" s="11"/>
      <c r="B45" s="11"/>
      <c r="C45" s="11"/>
      <c r="D45" s="11"/>
      <c r="E45" s="11"/>
    </row>
    <row r="46" spans="1:5">
      <c r="A46" s="11"/>
      <c r="B46" s="11"/>
      <c r="C46" s="11"/>
      <c r="D46" s="11"/>
      <c r="E46" s="11"/>
    </row>
    <row r="47" spans="1:5">
      <c r="A47" s="11"/>
      <c r="B47" s="11"/>
      <c r="C47" s="11"/>
      <c r="D47" s="11"/>
      <c r="E47" s="11"/>
    </row>
  </sheetData>
  <mergeCells count="61">
    <mergeCell ref="D1:O2"/>
    <mergeCell ref="F3:G3"/>
    <mergeCell ref="H3:O3"/>
    <mergeCell ref="P5:Q5"/>
    <mergeCell ref="M5:O5"/>
    <mergeCell ref="G5:G6"/>
    <mergeCell ref="A5:E5"/>
    <mergeCell ref="F5:F6"/>
    <mergeCell ref="H5:L5"/>
    <mergeCell ref="A7:A9"/>
    <mergeCell ref="B7:B9"/>
    <mergeCell ref="C7:C9"/>
    <mergeCell ref="D7:D9"/>
    <mergeCell ref="E7:E9"/>
    <mergeCell ref="F7:F9"/>
    <mergeCell ref="C10:C11"/>
    <mergeCell ref="D10:D11"/>
    <mergeCell ref="F10:F11"/>
    <mergeCell ref="E10:E11"/>
    <mergeCell ref="A10:A11"/>
    <mergeCell ref="B10:B11"/>
    <mergeCell ref="F24:F25"/>
    <mergeCell ref="B20:B21"/>
    <mergeCell ref="A20:A21"/>
    <mergeCell ref="E24:E25"/>
    <mergeCell ref="D24:D25"/>
    <mergeCell ref="C24:C25"/>
    <mergeCell ref="B24:B25"/>
    <mergeCell ref="A24:A25"/>
    <mergeCell ref="F20:F21"/>
    <mergeCell ref="E20:E21"/>
    <mergeCell ref="D20:D21"/>
    <mergeCell ref="C20:C21"/>
    <mergeCell ref="F13:F14"/>
    <mergeCell ref="F18:F19"/>
    <mergeCell ref="G13:G14"/>
    <mergeCell ref="H13:H14"/>
    <mergeCell ref="I13:I14"/>
    <mergeCell ref="J13:J14"/>
    <mergeCell ref="A13:A14"/>
    <mergeCell ref="B13:B14"/>
    <mergeCell ref="C13:C14"/>
    <mergeCell ref="D13:D14"/>
    <mergeCell ref="E13:E14"/>
    <mergeCell ref="A18:A19"/>
    <mergeCell ref="B18:B19"/>
    <mergeCell ref="C18:C19"/>
    <mergeCell ref="D18:D19"/>
    <mergeCell ref="E18:E19"/>
    <mergeCell ref="G18:G19"/>
    <mergeCell ref="H18:H19"/>
    <mergeCell ref="I18:I19"/>
    <mergeCell ref="J18:J19"/>
    <mergeCell ref="I27:I28"/>
    <mergeCell ref="J27:J28"/>
    <mergeCell ref="F27:F28"/>
    <mergeCell ref="A27:A28"/>
    <mergeCell ref="B27:B28"/>
    <mergeCell ref="C27:C28"/>
    <mergeCell ref="D27:D28"/>
    <mergeCell ref="E27:E28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9"/>
  <sheetViews>
    <sheetView topLeftCell="A4" workbookViewId="0">
      <selection activeCell="E20" sqref="E20"/>
    </sheetView>
  </sheetViews>
  <sheetFormatPr defaultRowHeight="15"/>
  <cols>
    <col min="1" max="1" width="9.42578125" customWidth="1"/>
    <col min="2" max="2" width="6.7109375" customWidth="1"/>
    <col min="3" max="3" width="32.42578125" customWidth="1"/>
    <col min="4" max="4" width="30.28515625" customWidth="1"/>
    <col min="5" max="5" width="15" customWidth="1"/>
    <col min="6" max="6" width="13.7109375" customWidth="1"/>
    <col min="7" max="7" width="19" customWidth="1"/>
  </cols>
  <sheetData>
    <row r="1" spans="1:10" ht="15.75">
      <c r="A1" s="174" t="s">
        <v>59</v>
      </c>
      <c r="B1" s="175"/>
      <c r="C1" s="175"/>
      <c r="D1" s="175"/>
      <c r="E1" s="175"/>
      <c r="F1" s="175"/>
      <c r="G1" s="175"/>
    </row>
    <row r="2" spans="1:10" ht="15.75" customHeight="1">
      <c r="A2" s="176" t="s">
        <v>90</v>
      </c>
      <c r="B2" s="177"/>
      <c r="C2" s="177"/>
      <c r="D2" s="177"/>
      <c r="E2" s="177"/>
      <c r="F2" s="177"/>
      <c r="G2" s="177"/>
    </row>
    <row r="3" spans="1:10" ht="9.75" customHeight="1">
      <c r="A3" s="2"/>
    </row>
    <row r="4" spans="1:10" ht="12.75" customHeight="1">
      <c r="A4" s="178" t="s">
        <v>41</v>
      </c>
      <c r="B4" s="178"/>
      <c r="C4" s="178"/>
      <c r="D4" s="164" t="s">
        <v>58</v>
      </c>
      <c r="E4" s="164"/>
      <c r="F4" s="164"/>
      <c r="G4" s="164"/>
      <c r="H4" s="3"/>
      <c r="I4" s="3"/>
      <c r="J4" s="3"/>
    </row>
    <row r="5" spans="1:10" ht="15.75">
      <c r="A5" s="2"/>
    </row>
    <row r="6" spans="1:10" ht="55.5" customHeight="1">
      <c r="A6" s="173" t="s">
        <v>42</v>
      </c>
      <c r="B6" s="173"/>
      <c r="C6" s="173" t="s">
        <v>43</v>
      </c>
      <c r="D6" s="173" t="s">
        <v>44</v>
      </c>
      <c r="E6" s="173" t="s">
        <v>45</v>
      </c>
      <c r="F6" s="173" t="s">
        <v>46</v>
      </c>
      <c r="G6" s="173" t="s">
        <v>47</v>
      </c>
    </row>
    <row r="7" spans="1:10" ht="30" customHeight="1">
      <c r="A7" s="7" t="s">
        <v>6</v>
      </c>
      <c r="B7" s="7" t="s">
        <v>7</v>
      </c>
      <c r="C7" s="173"/>
      <c r="D7" s="173"/>
      <c r="E7" s="173"/>
      <c r="F7" s="173"/>
      <c r="G7" s="173"/>
    </row>
    <row r="8" spans="1:10">
      <c r="A8" s="179" t="s">
        <v>18</v>
      </c>
      <c r="B8" s="179"/>
      <c r="C8" s="180" t="s">
        <v>56</v>
      </c>
      <c r="D8" s="68" t="s">
        <v>22</v>
      </c>
      <c r="E8" s="87">
        <f>E9+E15</f>
        <v>12795.5</v>
      </c>
      <c r="F8" s="87">
        <f>F9+F15</f>
        <v>4761.83</v>
      </c>
      <c r="G8" s="77">
        <f>F8/E8*100</f>
        <v>37.214880231331328</v>
      </c>
    </row>
    <row r="9" spans="1:10">
      <c r="A9" s="179"/>
      <c r="B9" s="179"/>
      <c r="C9" s="180"/>
      <c r="D9" s="71" t="s">
        <v>48</v>
      </c>
      <c r="E9" s="86">
        <f>E11+E12+E13+E14</f>
        <v>12795.5</v>
      </c>
      <c r="F9" s="86">
        <f>F11+F12+F13+F14</f>
        <v>4761.83</v>
      </c>
      <c r="G9" s="77">
        <f t="shared" ref="G9:G11" si="0">F9/E9*100</f>
        <v>37.214880231331328</v>
      </c>
    </row>
    <row r="10" spans="1:10">
      <c r="A10" s="179"/>
      <c r="B10" s="179"/>
      <c r="C10" s="180"/>
      <c r="D10" s="74" t="s">
        <v>49</v>
      </c>
      <c r="E10" s="88"/>
      <c r="F10" s="88"/>
      <c r="G10" s="77"/>
    </row>
    <row r="11" spans="1:10">
      <c r="A11" s="179"/>
      <c r="B11" s="179"/>
      <c r="C11" s="180"/>
      <c r="D11" s="71" t="s">
        <v>50</v>
      </c>
      <c r="E11" s="86">
        <f t="shared" ref="E11:F13" si="1">E19+E27+E35</f>
        <v>12795.5</v>
      </c>
      <c r="F11" s="86">
        <f t="shared" si="1"/>
        <v>4761.83</v>
      </c>
      <c r="G11" s="77">
        <f t="shared" si="0"/>
        <v>37.214880231331328</v>
      </c>
    </row>
    <row r="12" spans="1:10" ht="24">
      <c r="A12" s="179"/>
      <c r="B12" s="179"/>
      <c r="C12" s="180"/>
      <c r="D12" s="74" t="s">
        <v>51</v>
      </c>
      <c r="E12" s="86">
        <f t="shared" si="1"/>
        <v>0</v>
      </c>
      <c r="F12" s="86">
        <f t="shared" si="1"/>
        <v>0</v>
      </c>
      <c r="G12" s="77" t="s">
        <v>75</v>
      </c>
    </row>
    <row r="13" spans="1:10" ht="24">
      <c r="A13" s="179"/>
      <c r="B13" s="179"/>
      <c r="C13" s="180"/>
      <c r="D13" s="74" t="s">
        <v>52</v>
      </c>
      <c r="E13" s="86">
        <f t="shared" si="1"/>
        <v>0</v>
      </c>
      <c r="F13" s="86">
        <f t="shared" si="1"/>
        <v>0</v>
      </c>
      <c r="G13" s="77">
        <v>0</v>
      </c>
    </row>
    <row r="14" spans="1:10" ht="44.25" customHeight="1">
      <c r="A14" s="179"/>
      <c r="B14" s="179"/>
      <c r="C14" s="180"/>
      <c r="D14" s="74" t="s">
        <v>79</v>
      </c>
      <c r="E14" s="86">
        <f>E22+E30+E38</f>
        <v>0</v>
      </c>
      <c r="F14" s="86">
        <f>F22</f>
        <v>0</v>
      </c>
      <c r="G14" s="77" t="s">
        <v>75</v>
      </c>
    </row>
    <row r="15" spans="1:10">
      <c r="A15" s="179"/>
      <c r="B15" s="179"/>
      <c r="C15" s="180"/>
      <c r="D15" s="71" t="s">
        <v>53</v>
      </c>
      <c r="E15" s="78">
        <f>E23+E31+E39</f>
        <v>0</v>
      </c>
      <c r="F15" s="78">
        <f>F23+F31+F39</f>
        <v>0</v>
      </c>
      <c r="G15" s="77">
        <v>0</v>
      </c>
    </row>
    <row r="16" spans="1:10" s="61" customFormat="1">
      <c r="A16" s="179" t="s">
        <v>18</v>
      </c>
      <c r="B16" s="179">
        <v>1</v>
      </c>
      <c r="C16" s="180" t="s">
        <v>57</v>
      </c>
      <c r="D16" s="68" t="s">
        <v>22</v>
      </c>
      <c r="E16" s="112">
        <f>E17</f>
        <v>9782</v>
      </c>
      <c r="F16" s="112">
        <f>F17+F23</f>
        <v>4439</v>
      </c>
      <c r="G16" s="80">
        <f>F16/E16*100</f>
        <v>45.379268043344915</v>
      </c>
      <c r="H16" s="81"/>
    </row>
    <row r="17" spans="1:9" s="61" customFormat="1">
      <c r="A17" s="179"/>
      <c r="B17" s="179"/>
      <c r="C17" s="180"/>
      <c r="D17" s="71" t="s">
        <v>48</v>
      </c>
      <c r="E17" s="113">
        <v>9782</v>
      </c>
      <c r="F17" s="113">
        <v>4439</v>
      </c>
      <c r="G17" s="82">
        <f>F17/E17*100</f>
        <v>45.379268043344915</v>
      </c>
      <c r="I17" s="81"/>
    </row>
    <row r="18" spans="1:9" s="61" customFormat="1" ht="13.5" customHeight="1">
      <c r="A18" s="179"/>
      <c r="B18" s="179"/>
      <c r="C18" s="180"/>
      <c r="D18" s="74" t="s">
        <v>49</v>
      </c>
      <c r="E18" s="83"/>
      <c r="F18" s="83"/>
      <c r="G18" s="82"/>
    </row>
    <row r="19" spans="1:9" s="61" customFormat="1" ht="15" customHeight="1">
      <c r="A19" s="179"/>
      <c r="B19" s="179"/>
      <c r="C19" s="180"/>
      <c r="D19" s="71" t="s">
        <v>54</v>
      </c>
      <c r="E19" s="113">
        <v>9782</v>
      </c>
      <c r="F19" s="113">
        <v>4439</v>
      </c>
      <c r="G19" s="82">
        <f>F19/E19*100</f>
        <v>45.379268043344915</v>
      </c>
    </row>
    <row r="20" spans="1:9" s="61" customFormat="1" ht="24">
      <c r="A20" s="179"/>
      <c r="B20" s="179"/>
      <c r="C20" s="180"/>
      <c r="D20" s="74" t="s">
        <v>51</v>
      </c>
      <c r="E20" s="113">
        <v>0</v>
      </c>
      <c r="F20" s="113">
        <v>0</v>
      </c>
      <c r="G20" s="82" t="s">
        <v>75</v>
      </c>
    </row>
    <row r="21" spans="1:9" s="61" customFormat="1" ht="24">
      <c r="A21" s="179"/>
      <c r="B21" s="179"/>
      <c r="C21" s="180"/>
      <c r="D21" s="74" t="s">
        <v>52</v>
      </c>
      <c r="E21" s="84">
        <v>0</v>
      </c>
      <c r="F21" s="84">
        <v>0</v>
      </c>
      <c r="G21" s="82"/>
    </row>
    <row r="22" spans="1:9" s="61" customFormat="1" ht="45" customHeight="1">
      <c r="A22" s="179"/>
      <c r="B22" s="179"/>
      <c r="C22" s="180"/>
      <c r="D22" s="74" t="s">
        <v>79</v>
      </c>
      <c r="E22" s="86">
        <v>0</v>
      </c>
      <c r="F22" s="86">
        <v>0</v>
      </c>
      <c r="G22" s="85" t="s">
        <v>75</v>
      </c>
    </row>
    <row r="23" spans="1:9" s="61" customFormat="1">
      <c r="A23" s="179"/>
      <c r="B23" s="179"/>
      <c r="C23" s="180"/>
      <c r="D23" s="71" t="s">
        <v>53</v>
      </c>
      <c r="E23" s="113">
        <v>0</v>
      </c>
      <c r="F23" s="113">
        <v>0</v>
      </c>
      <c r="G23" s="83" t="s">
        <v>75</v>
      </c>
    </row>
    <row r="24" spans="1:9" s="61" customFormat="1">
      <c r="A24" s="179" t="s">
        <v>18</v>
      </c>
      <c r="B24" s="179" t="s">
        <v>19</v>
      </c>
      <c r="C24" s="180" t="s">
        <v>21</v>
      </c>
      <c r="D24" s="68" t="s">
        <v>22</v>
      </c>
      <c r="E24" s="69">
        <v>1</v>
      </c>
      <c r="F24" s="69">
        <v>1</v>
      </c>
      <c r="G24" s="70">
        <f>F24/E24</f>
        <v>1</v>
      </c>
    </row>
    <row r="25" spans="1:9" s="61" customFormat="1">
      <c r="A25" s="179"/>
      <c r="B25" s="179"/>
      <c r="C25" s="180"/>
      <c r="D25" s="71" t="s">
        <v>55</v>
      </c>
      <c r="E25" s="72">
        <v>1</v>
      </c>
      <c r="F25" s="72">
        <v>1</v>
      </c>
      <c r="G25" s="73">
        <f>F25/E25</f>
        <v>1</v>
      </c>
    </row>
    <row r="26" spans="1:9" s="61" customFormat="1">
      <c r="A26" s="179"/>
      <c r="B26" s="179"/>
      <c r="C26" s="180"/>
      <c r="D26" s="74" t="s">
        <v>49</v>
      </c>
      <c r="E26" s="72"/>
      <c r="F26" s="75"/>
      <c r="G26" s="73"/>
    </row>
    <row r="27" spans="1:9" s="61" customFormat="1" ht="19.5" customHeight="1">
      <c r="A27" s="179"/>
      <c r="B27" s="179"/>
      <c r="C27" s="180"/>
      <c r="D27" s="71" t="s">
        <v>54</v>
      </c>
      <c r="E27" s="72">
        <v>1</v>
      </c>
      <c r="F27" s="72">
        <v>1</v>
      </c>
      <c r="G27" s="73">
        <f>F27/E27</f>
        <v>1</v>
      </c>
    </row>
    <row r="28" spans="1:9" s="61" customFormat="1" ht="24">
      <c r="A28" s="179"/>
      <c r="B28" s="179"/>
      <c r="C28" s="180"/>
      <c r="D28" s="74" t="s">
        <v>51</v>
      </c>
      <c r="E28" s="72">
        <v>0</v>
      </c>
      <c r="F28" s="72">
        <v>0</v>
      </c>
      <c r="G28" s="73">
        <v>0</v>
      </c>
    </row>
    <row r="29" spans="1:9" s="61" customFormat="1" ht="24">
      <c r="A29" s="179"/>
      <c r="B29" s="179"/>
      <c r="C29" s="180"/>
      <c r="D29" s="74" t="s">
        <v>52</v>
      </c>
      <c r="E29" s="72">
        <v>0</v>
      </c>
      <c r="F29" s="72">
        <v>0</v>
      </c>
      <c r="G29" s="73">
        <v>0</v>
      </c>
    </row>
    <row r="30" spans="1:9" s="61" customFormat="1" ht="15.75" customHeight="1">
      <c r="A30" s="179"/>
      <c r="B30" s="179"/>
      <c r="C30" s="180"/>
      <c r="D30" s="74" t="s">
        <v>74</v>
      </c>
      <c r="E30" s="72">
        <v>0</v>
      </c>
      <c r="F30" s="72">
        <v>0</v>
      </c>
      <c r="G30" s="73">
        <v>0</v>
      </c>
    </row>
    <row r="31" spans="1:9" s="61" customFormat="1">
      <c r="A31" s="179"/>
      <c r="B31" s="179"/>
      <c r="C31" s="180"/>
      <c r="D31" s="71" t="s">
        <v>53</v>
      </c>
      <c r="E31" s="72">
        <v>0</v>
      </c>
      <c r="F31" s="72">
        <v>0</v>
      </c>
      <c r="G31" s="73">
        <v>0</v>
      </c>
    </row>
    <row r="32" spans="1:9" s="61" customFormat="1">
      <c r="A32" s="179" t="s">
        <v>18</v>
      </c>
      <c r="B32" s="179" t="s">
        <v>26</v>
      </c>
      <c r="C32" s="180" t="s">
        <v>28</v>
      </c>
      <c r="D32" s="68" t="s">
        <v>22</v>
      </c>
      <c r="E32" s="76">
        <f>E35</f>
        <v>3012.5</v>
      </c>
      <c r="F32" s="76">
        <f>F35</f>
        <v>321.83</v>
      </c>
      <c r="G32" s="77">
        <f>F32/E32*100</f>
        <v>10.683153526970953</v>
      </c>
    </row>
    <row r="33" spans="1:7" s="61" customFormat="1">
      <c r="A33" s="179"/>
      <c r="B33" s="179"/>
      <c r="C33" s="180"/>
      <c r="D33" s="71" t="s">
        <v>55</v>
      </c>
      <c r="E33" s="114">
        <v>3012.5</v>
      </c>
      <c r="F33" s="78">
        <v>321.83</v>
      </c>
      <c r="G33" s="77">
        <f t="shared" ref="G33:G35" si="2">F33/E33*100</f>
        <v>10.683153526970953</v>
      </c>
    </row>
    <row r="34" spans="1:7" s="61" customFormat="1">
      <c r="A34" s="179"/>
      <c r="B34" s="179"/>
      <c r="C34" s="180"/>
      <c r="D34" s="74" t="s">
        <v>49</v>
      </c>
      <c r="E34" s="115"/>
      <c r="F34" s="79"/>
      <c r="G34" s="77"/>
    </row>
    <row r="35" spans="1:7" s="61" customFormat="1" ht="18" customHeight="1">
      <c r="A35" s="179"/>
      <c r="B35" s="179"/>
      <c r="C35" s="180"/>
      <c r="D35" s="71" t="s">
        <v>54</v>
      </c>
      <c r="E35" s="115">
        <v>3012.5</v>
      </c>
      <c r="F35" s="78">
        <v>321.83</v>
      </c>
      <c r="G35" s="77">
        <f t="shared" si="2"/>
        <v>10.683153526970953</v>
      </c>
    </row>
    <row r="36" spans="1:7" s="61" customFormat="1" ht="24">
      <c r="A36" s="179"/>
      <c r="B36" s="179"/>
      <c r="C36" s="180"/>
      <c r="D36" s="74" t="s">
        <v>51</v>
      </c>
      <c r="E36" s="78">
        <v>0</v>
      </c>
      <c r="F36" s="78">
        <v>0</v>
      </c>
      <c r="G36" s="78">
        <v>0</v>
      </c>
    </row>
    <row r="37" spans="1:7" s="61" customFormat="1" ht="24">
      <c r="A37" s="179"/>
      <c r="B37" s="179"/>
      <c r="C37" s="180"/>
      <c r="D37" s="74" t="s">
        <v>52</v>
      </c>
      <c r="E37" s="78">
        <v>0</v>
      </c>
      <c r="F37" s="78">
        <v>0</v>
      </c>
      <c r="G37" s="78">
        <v>0</v>
      </c>
    </row>
    <row r="38" spans="1:7" s="61" customFormat="1" ht="13.5" customHeight="1">
      <c r="A38" s="179"/>
      <c r="B38" s="179"/>
      <c r="C38" s="180"/>
      <c r="D38" s="74" t="s">
        <v>74</v>
      </c>
      <c r="E38" s="78">
        <v>0</v>
      </c>
      <c r="F38" s="78">
        <v>0</v>
      </c>
      <c r="G38" s="78">
        <v>0</v>
      </c>
    </row>
    <row r="39" spans="1:7" s="61" customFormat="1">
      <c r="A39" s="179"/>
      <c r="B39" s="179"/>
      <c r="C39" s="180"/>
      <c r="D39" s="71" t="s">
        <v>53</v>
      </c>
      <c r="E39" s="78">
        <v>0</v>
      </c>
      <c r="F39" s="78">
        <v>0</v>
      </c>
      <c r="G39" s="78">
        <v>0</v>
      </c>
    </row>
  </sheetData>
  <mergeCells count="22">
    <mergeCell ref="A1:G1"/>
    <mergeCell ref="A2:G2"/>
    <mergeCell ref="D4:G4"/>
    <mergeCell ref="A4:C4"/>
    <mergeCell ref="A32:A39"/>
    <mergeCell ref="B32:B39"/>
    <mergeCell ref="C32:C39"/>
    <mergeCell ref="A24:A31"/>
    <mergeCell ref="B24:B31"/>
    <mergeCell ref="C24:C31"/>
    <mergeCell ref="A8:A15"/>
    <mergeCell ref="B8:B15"/>
    <mergeCell ref="C8:C15"/>
    <mergeCell ref="A16:A23"/>
    <mergeCell ref="B16:B23"/>
    <mergeCell ref="C16:C23"/>
    <mergeCell ref="G6:G7"/>
    <mergeCell ref="A6:B6"/>
    <mergeCell ref="C6:C7"/>
    <mergeCell ref="D6:D7"/>
    <mergeCell ref="E6:E7"/>
    <mergeCell ref="F6:F7"/>
  </mergeCells>
  <hyperlinks>
    <hyperlink ref="A1" r:id="rId1" display="consultantplus://offline/ref=81C534AC1618B38338B7138DDEB14344F59B417381706259B468524054C32ECBB30FCA5546109B5D4A4FB36DK7O"/>
  </hyperlinks>
  <pageMargins left="0.32" right="0.24" top="0.35" bottom="0.75" header="0.24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5</vt:lpstr>
      <vt:lpstr>приложение 6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Малюкова</dc:creator>
  <cp:lastModifiedBy>Чупина</cp:lastModifiedBy>
  <cp:lastPrinted>2019-03-13T10:27:15Z</cp:lastPrinted>
  <dcterms:created xsi:type="dcterms:W3CDTF">2016-03-18T09:34:37Z</dcterms:created>
  <dcterms:modified xsi:type="dcterms:W3CDTF">2019-03-13T10:33:53Z</dcterms:modified>
</cp:coreProperties>
</file>